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895" activeTab="0"/>
  </bookViews>
  <sheets>
    <sheet name="CONTRACTE 2015" sheetId="1" r:id="rId1"/>
    <sheet name="PROCENT 12% ANALIZ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<sst xmlns="http://schemas.openxmlformats.org/spreadsheetml/2006/main" count="98" uniqueCount="42">
  <si>
    <t>CAS COVASNA</t>
  </si>
  <si>
    <t xml:space="preserve">Furnizorul de servicii medicale paraclinice </t>
  </si>
  <si>
    <t xml:space="preserve">IANUARIE </t>
  </si>
  <si>
    <t xml:space="preserve">FEBRUARIE </t>
  </si>
  <si>
    <t xml:space="preserve">MARTIE </t>
  </si>
  <si>
    <t>TOTAL TRIM I 2015</t>
  </si>
  <si>
    <t>ANDIMED S.R.L.</t>
  </si>
  <si>
    <t>POLICLINICA DE DIAGNOSTIC RAPID - MEDIS S.R.L.</t>
  </si>
  <si>
    <t>S.C. PRO-VITAM S.R.L.</t>
  </si>
  <si>
    <t>SPITALUL ORASENESC BARAOLT</t>
  </si>
  <si>
    <t>TOTAL ANALIZE CONTRACTAT</t>
  </si>
  <si>
    <t>S.C. TOMORAD EXPERT. S.R.L.</t>
  </si>
  <si>
    <t>S.C. RADIOMEDIC S.R.L.</t>
  </si>
  <si>
    <t>SPITALUL JUDETEAN DE URGENTA DR. FOGOLYAN KRISTOF</t>
  </si>
  <si>
    <t>SPITALUL MUNICIPAL TG. SECUIESC</t>
  </si>
  <si>
    <t>S.C. HIPERDIA SA</t>
  </si>
  <si>
    <t>SC ONCOCARD SRL</t>
  </si>
  <si>
    <t>TOTAL RADIOLOGIE CONTRACTAT</t>
  </si>
  <si>
    <t>TOTAL ANALIZE ANATOMOPATOLOGIE CONTRACTAT</t>
  </si>
  <si>
    <t>REPARTIZAREA FONDULUI DESTINAT FINANTARII SERVICIILOR MEDICALE AMBULATORII PARACLINICE IN ANUL 2015</t>
  </si>
  <si>
    <t>CONTRACTE IANUARIE - DECEMBRIE 2015 - ANALIZE DE LABORATOR</t>
  </si>
  <si>
    <t>CONTRACTE IANUARIE - DECEDMBRIE 2015 - RADIOLOGIE SI IMAGISTICA MEDICALA</t>
  </si>
  <si>
    <t>CONTRACTE IANUARIE - DECEMBRIE 2015 - ANATOMOPATOLOGIE</t>
  </si>
  <si>
    <t>APRILIE</t>
  </si>
  <si>
    <t>MAI</t>
  </si>
  <si>
    <t>IUNIE</t>
  </si>
  <si>
    <t>TOTAL TRIM II</t>
  </si>
  <si>
    <t>IULIE</t>
  </si>
  <si>
    <t>AUGUST</t>
  </si>
  <si>
    <t>SEPTEMBRIE</t>
  </si>
  <si>
    <t>TOTAL TRIM III</t>
  </si>
  <si>
    <t>OCTOMBRIE</t>
  </si>
  <si>
    <t>NOIEMBRIE</t>
  </si>
  <si>
    <t>DECEMBRIE</t>
  </si>
  <si>
    <t>TOTAL TRIM IV</t>
  </si>
  <si>
    <t>TOTAL AN 2015</t>
  </si>
  <si>
    <t>PRO VITAM SRL</t>
  </si>
  <si>
    <t>CENTRUL MEDICAL UNIREA</t>
  </si>
  <si>
    <t>,</t>
  </si>
  <si>
    <t>12% DIN SUMA CONTRACTATA CU CAS COVASNA</t>
  </si>
  <si>
    <t>VALOARE LUNARA MAI -IUNIE</t>
  </si>
  <si>
    <t>Situatia sumelor prevazute a fi calculate ca procent de 12% din valoarea totala a contractului incheiat pe anul 2015 de furnizorii de servicii medicale paraclinice - analize de laborator  si valoarea lunara pentru perioada Mai - Decembrie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</si>
</sst>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3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0" fontId="5" fillId="0" borderId="1" xfId="0" applyFont="1" applyFill="1" applyBorder="1" applyAlignment="1">
      <alignment horizontal="right"/>
    </xf>
    <xf numFmtId="4" fontId="5" fillId="0" borderId="1" xfId="0" applyNumberFormat="1" applyFont="1" applyBorder="1" applyAlignment="1">
      <alignment/>
    </xf>
    <xf numFmtId="4" fontId="10" fillId="0" borderId="1" xfId="0" applyNumberFormat="1" applyFont="1" applyFill="1" applyBorder="1" applyAlignment="1">
      <alignment/>
    </xf>
    <xf numFmtId="4" fontId="10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3" fillId="2" borderId="0" xfId="0" applyFont="1" applyFill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0" xfId="0" applyFont="1" applyFill="1" applyAlignment="1">
      <alignment/>
    </xf>
    <xf numFmtId="0" fontId="10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1">
      <selection activeCell="T35" sqref="T35"/>
    </sheetView>
  </sheetViews>
  <sheetFormatPr defaultColWidth="9.140625" defaultRowHeight="12.75"/>
  <cols>
    <col min="1" max="1" width="28.00390625" style="4" customWidth="1"/>
    <col min="2" max="4" width="8.7109375" style="4" customWidth="1"/>
    <col min="5" max="5" width="9.8515625" style="4" customWidth="1"/>
    <col min="6" max="6" width="8.7109375" style="4" customWidth="1"/>
    <col min="7" max="7" width="9.57421875" style="4" customWidth="1"/>
    <col min="8" max="8" width="10.140625" style="4" customWidth="1"/>
    <col min="9" max="9" width="11.7109375" style="4" customWidth="1"/>
    <col min="10" max="10" width="10.7109375" style="4" customWidth="1"/>
    <col min="11" max="11" width="10.140625" style="4" customWidth="1"/>
    <col min="12" max="12" width="10.57421875" style="4" customWidth="1"/>
    <col min="13" max="13" width="10.00390625" style="4" customWidth="1"/>
    <col min="14" max="14" width="10.28125" style="4" customWidth="1"/>
    <col min="15" max="16" width="8.7109375" style="4" customWidth="1"/>
    <col min="17" max="17" width="10.00390625" style="4" customWidth="1"/>
    <col min="18" max="18" width="11.57421875" style="4" customWidth="1"/>
    <col min="19" max="19" width="13.140625" style="4" customWidth="1"/>
    <col min="20" max="20" width="11.8515625" style="2" customWidth="1"/>
    <col min="21" max="16384" width="9.140625" style="2" customWidth="1"/>
  </cols>
  <sheetData>
    <row r="1" ht="18">
      <c r="A1" s="9" t="s">
        <v>0</v>
      </c>
    </row>
    <row r="2" spans="1:4" ht="18">
      <c r="A2" s="41" t="s">
        <v>19</v>
      </c>
      <c r="B2" s="41"/>
      <c r="C2" s="41"/>
      <c r="D2" s="41"/>
    </row>
    <row r="5" spans="1:5" ht="20.25" customHeight="1">
      <c r="A5" s="42" t="s">
        <v>20</v>
      </c>
      <c r="B5" s="43"/>
      <c r="C5" s="43"/>
      <c r="D5" s="43"/>
      <c r="E5" s="44"/>
    </row>
    <row r="6" spans="1:18" ht="102.75" customHeight="1">
      <c r="A6" s="13" t="s">
        <v>1</v>
      </c>
      <c r="B6" s="13" t="s">
        <v>2</v>
      </c>
      <c r="C6" s="13" t="s">
        <v>3</v>
      </c>
      <c r="D6" s="14" t="s">
        <v>4</v>
      </c>
      <c r="E6" s="27" t="s">
        <v>5</v>
      </c>
      <c r="F6" s="14" t="s">
        <v>23</v>
      </c>
      <c r="G6" s="14" t="s">
        <v>24</v>
      </c>
      <c r="H6" s="14" t="s">
        <v>25</v>
      </c>
      <c r="I6" s="27" t="s">
        <v>26</v>
      </c>
      <c r="J6" s="14" t="s">
        <v>27</v>
      </c>
      <c r="K6" s="14" t="s">
        <v>28</v>
      </c>
      <c r="L6" s="14" t="s">
        <v>29</v>
      </c>
      <c r="M6" s="27" t="s">
        <v>30</v>
      </c>
      <c r="N6" s="14" t="s">
        <v>31</v>
      </c>
      <c r="O6" s="14" t="s">
        <v>32</v>
      </c>
      <c r="P6" s="14" t="s">
        <v>33</v>
      </c>
      <c r="Q6" s="5" t="s">
        <v>34</v>
      </c>
      <c r="R6" s="5" t="s">
        <v>35</v>
      </c>
    </row>
    <row r="7" spans="1:19" s="3" customFormat="1" ht="21.75" customHeight="1">
      <c r="A7" s="15" t="s">
        <v>6</v>
      </c>
      <c r="B7" s="16">
        <v>16826.25</v>
      </c>
      <c r="C7" s="16">
        <v>16838.57</v>
      </c>
      <c r="D7" s="17">
        <v>15942.51</v>
      </c>
      <c r="E7" s="28">
        <f>SUM(B7:D7)</f>
        <v>49607.33</v>
      </c>
      <c r="F7" s="16">
        <v>16839</v>
      </c>
      <c r="G7" s="16">
        <v>21562</v>
      </c>
      <c r="H7" s="16">
        <v>21562</v>
      </c>
      <c r="I7" s="28">
        <f>F7+G7+H7</f>
        <v>59963</v>
      </c>
      <c r="J7" s="16">
        <v>19525</v>
      </c>
      <c r="K7" s="16">
        <v>19525</v>
      </c>
      <c r="L7" s="16">
        <v>19525</v>
      </c>
      <c r="M7" s="28">
        <f>J7+K7+L7</f>
        <v>58575</v>
      </c>
      <c r="N7" s="16">
        <v>19525</v>
      </c>
      <c r="O7" s="16">
        <v>1032</v>
      </c>
      <c r="P7" s="16">
        <v>1032</v>
      </c>
      <c r="Q7" s="6">
        <f>N7+O7+P7</f>
        <v>21589</v>
      </c>
      <c r="R7" s="6">
        <f>E7+I7+M7+Q7</f>
        <v>189734.33000000002</v>
      </c>
      <c r="S7" s="7"/>
    </row>
    <row r="8" spans="1:18" ht="25.5" customHeight="1">
      <c r="A8" s="15" t="s">
        <v>7</v>
      </c>
      <c r="B8" s="16">
        <v>32791.87</v>
      </c>
      <c r="C8" s="16">
        <v>36072.89</v>
      </c>
      <c r="D8" s="17">
        <v>29036.11</v>
      </c>
      <c r="E8" s="28">
        <f>SUM(B8:D8)</f>
        <v>97900.87000000001</v>
      </c>
      <c r="F8" s="18">
        <v>32793</v>
      </c>
      <c r="G8" s="18">
        <v>51704</v>
      </c>
      <c r="H8" s="18">
        <v>51704</v>
      </c>
      <c r="I8" s="28">
        <f>F8+G8+H8</f>
        <v>136201</v>
      </c>
      <c r="J8" s="18">
        <v>46819</v>
      </c>
      <c r="K8" s="18">
        <v>46819</v>
      </c>
      <c r="L8" s="18">
        <v>46818</v>
      </c>
      <c r="M8" s="28">
        <f>J8+K8+L8</f>
        <v>140456</v>
      </c>
      <c r="N8" s="18">
        <v>46818</v>
      </c>
      <c r="O8" s="18">
        <v>2475</v>
      </c>
      <c r="P8" s="18">
        <v>2475</v>
      </c>
      <c r="Q8" s="6">
        <f>N8+O8+P8</f>
        <v>51768</v>
      </c>
      <c r="R8" s="6">
        <f>E8+I8+M8+Q8</f>
        <v>426325.87</v>
      </c>
    </row>
    <row r="9" spans="1:18" ht="25.5" customHeight="1">
      <c r="A9" s="15" t="s">
        <v>8</v>
      </c>
      <c r="B9" s="16">
        <v>26759.09</v>
      </c>
      <c r="C9" s="16">
        <v>26768.29</v>
      </c>
      <c r="D9" s="17">
        <v>26754.74</v>
      </c>
      <c r="E9" s="28">
        <f>SUM(B9:D9)</f>
        <v>80282.12000000001</v>
      </c>
      <c r="F9" s="18">
        <v>26788</v>
      </c>
      <c r="G9" s="18">
        <v>32989</v>
      </c>
      <c r="H9" s="18">
        <v>32989</v>
      </c>
      <c r="I9" s="28">
        <f>F9+G9+H9</f>
        <v>92766</v>
      </c>
      <c r="J9" s="18">
        <v>29872</v>
      </c>
      <c r="K9" s="18">
        <v>29872</v>
      </c>
      <c r="L9" s="18">
        <v>29871</v>
      </c>
      <c r="M9" s="28">
        <f>J9+K9+L9</f>
        <v>89615</v>
      </c>
      <c r="N9" s="18">
        <v>29871</v>
      </c>
      <c r="O9" s="18">
        <v>1579</v>
      </c>
      <c r="P9" s="18">
        <v>1580</v>
      </c>
      <c r="Q9" s="6">
        <f>N9+O9+P9</f>
        <v>33030</v>
      </c>
      <c r="R9" s="6">
        <f>E9+I9+M9+Q9</f>
        <v>295693.12</v>
      </c>
    </row>
    <row r="10" spans="1:18" ht="25.5" customHeight="1">
      <c r="A10" s="15" t="s">
        <v>9</v>
      </c>
      <c r="B10" s="16">
        <v>12764.65</v>
      </c>
      <c r="C10" s="16">
        <v>12405.21</v>
      </c>
      <c r="D10" s="17">
        <v>12775.18</v>
      </c>
      <c r="E10" s="28">
        <f>SUM(B10:D10)</f>
        <v>37945.04</v>
      </c>
      <c r="F10" s="18">
        <v>12787</v>
      </c>
      <c r="G10" s="18">
        <v>18244</v>
      </c>
      <c r="H10" s="18">
        <v>18244</v>
      </c>
      <c r="I10" s="28">
        <f>F10+G10+H10</f>
        <v>49275</v>
      </c>
      <c r="J10" s="18">
        <v>16520</v>
      </c>
      <c r="K10" s="18">
        <v>16520</v>
      </c>
      <c r="L10" s="18">
        <v>16520</v>
      </c>
      <c r="M10" s="28">
        <f>J10+K10+L10</f>
        <v>49560</v>
      </c>
      <c r="N10" s="18">
        <v>16520</v>
      </c>
      <c r="O10" s="18">
        <v>873</v>
      </c>
      <c r="P10" s="18">
        <v>873</v>
      </c>
      <c r="Q10" s="6">
        <f>N10+O10+P10</f>
        <v>18266</v>
      </c>
      <c r="R10" s="6">
        <f>E10+I10+M10+Q10</f>
        <v>155046.04</v>
      </c>
    </row>
    <row r="11" spans="1:19" s="1" customFormat="1" ht="28.5" customHeight="1">
      <c r="A11" s="19" t="s">
        <v>10</v>
      </c>
      <c r="B11" s="16">
        <f aca="true" t="shared" si="0" ref="B11:P11">SUM(B7:B10)</f>
        <v>89141.86</v>
      </c>
      <c r="C11" s="16">
        <f t="shared" si="0"/>
        <v>92084.95999999999</v>
      </c>
      <c r="D11" s="16">
        <f t="shared" si="0"/>
        <v>84508.54000000001</v>
      </c>
      <c r="E11" s="28">
        <f t="shared" si="0"/>
        <v>265735.36</v>
      </c>
      <c r="F11" s="18">
        <f t="shared" si="0"/>
        <v>89207</v>
      </c>
      <c r="G11" s="18">
        <f t="shared" si="0"/>
        <v>124499</v>
      </c>
      <c r="H11" s="18">
        <f t="shared" si="0"/>
        <v>124499</v>
      </c>
      <c r="I11" s="28">
        <f t="shared" si="0"/>
        <v>338205</v>
      </c>
      <c r="J11" s="18">
        <f t="shared" si="0"/>
        <v>112736</v>
      </c>
      <c r="K11" s="18">
        <f t="shared" si="0"/>
        <v>112736</v>
      </c>
      <c r="L11" s="18">
        <f t="shared" si="0"/>
        <v>112734</v>
      </c>
      <c r="M11" s="28">
        <f t="shared" si="0"/>
        <v>338206</v>
      </c>
      <c r="N11" s="18">
        <f t="shared" si="0"/>
        <v>112734</v>
      </c>
      <c r="O11" s="18">
        <f t="shared" si="0"/>
        <v>5959</v>
      </c>
      <c r="P11" s="18">
        <f t="shared" si="0"/>
        <v>5960</v>
      </c>
      <c r="Q11" s="6">
        <f>N11+O11+P11</f>
        <v>124653</v>
      </c>
      <c r="R11" s="6">
        <f>E11+I11+M11+Q11</f>
        <v>1066799.3599999999</v>
      </c>
      <c r="S11" s="9"/>
    </row>
    <row r="12" spans="1:16" ht="27" customHeight="1">
      <c r="A12" s="20"/>
      <c r="B12" s="21"/>
      <c r="C12" s="21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22.5" customHeight="1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29.25" customHeight="1">
      <c r="A14" s="45" t="s">
        <v>21</v>
      </c>
      <c r="B14" s="46"/>
      <c r="C14" s="46"/>
      <c r="D14" s="46"/>
      <c r="E14" s="47"/>
      <c r="F14" s="47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8" ht="93.75" customHeight="1">
      <c r="A15" s="13" t="s">
        <v>1</v>
      </c>
      <c r="B15" s="13" t="s">
        <v>2</v>
      </c>
      <c r="C15" s="13" t="s">
        <v>3</v>
      </c>
      <c r="D15" s="14" t="s">
        <v>4</v>
      </c>
      <c r="E15" s="27" t="s">
        <v>5</v>
      </c>
      <c r="F15" s="14" t="s">
        <v>23</v>
      </c>
      <c r="G15" s="14" t="s">
        <v>24</v>
      </c>
      <c r="H15" s="14" t="s">
        <v>25</v>
      </c>
      <c r="I15" s="27" t="s">
        <v>26</v>
      </c>
      <c r="J15" s="14" t="s">
        <v>27</v>
      </c>
      <c r="K15" s="14" t="s">
        <v>28</v>
      </c>
      <c r="L15" s="14" t="s">
        <v>29</v>
      </c>
      <c r="M15" s="27" t="s">
        <v>30</v>
      </c>
      <c r="N15" s="14" t="s">
        <v>31</v>
      </c>
      <c r="O15" s="14" t="s">
        <v>32</v>
      </c>
      <c r="P15" s="14" t="s">
        <v>33</v>
      </c>
      <c r="Q15" s="5" t="s">
        <v>34</v>
      </c>
      <c r="R15" s="5" t="s">
        <v>35</v>
      </c>
    </row>
    <row r="16" spans="1:18" ht="25.5" customHeight="1">
      <c r="A16" s="15" t="s">
        <v>11</v>
      </c>
      <c r="B16" s="16">
        <v>19219.48</v>
      </c>
      <c r="C16" s="16">
        <v>19217.41</v>
      </c>
      <c r="D16" s="16">
        <v>19212.7</v>
      </c>
      <c r="E16" s="28">
        <f>SUM(B16:D16)</f>
        <v>57649.59</v>
      </c>
      <c r="F16" s="16">
        <v>19223</v>
      </c>
      <c r="G16" s="16">
        <v>27245</v>
      </c>
      <c r="H16" s="16">
        <v>27245</v>
      </c>
      <c r="I16" s="28">
        <f>F16+G16+H16</f>
        <v>73713</v>
      </c>
      <c r="J16" s="16">
        <v>24067</v>
      </c>
      <c r="K16" s="16">
        <v>24067</v>
      </c>
      <c r="L16" s="16">
        <v>24067</v>
      </c>
      <c r="M16" s="28">
        <f>J16+K16+L16</f>
        <v>72201</v>
      </c>
      <c r="N16" s="16">
        <v>24067</v>
      </c>
      <c r="O16" s="16">
        <v>1272</v>
      </c>
      <c r="P16" s="16">
        <v>1272</v>
      </c>
      <c r="Q16" s="6">
        <f>N16+O16+P16</f>
        <v>26611</v>
      </c>
      <c r="R16" s="6">
        <f>E16+I16+M16+Q16</f>
        <v>230174.59</v>
      </c>
    </row>
    <row r="17" spans="1:18" ht="25.5" customHeight="1">
      <c r="A17" s="15" t="s">
        <v>12</v>
      </c>
      <c r="B17" s="16">
        <v>17254.8</v>
      </c>
      <c r="C17" s="16">
        <v>17189.75</v>
      </c>
      <c r="D17" s="16">
        <v>17315.76</v>
      </c>
      <c r="E17" s="28">
        <f aca="true" t="shared" si="1" ref="E17:E23">SUM(B17:D17)</f>
        <v>51760.31</v>
      </c>
      <c r="F17" s="18">
        <v>17323</v>
      </c>
      <c r="G17" s="18">
        <v>25018</v>
      </c>
      <c r="H17" s="18">
        <v>25018</v>
      </c>
      <c r="I17" s="28">
        <f aca="true" t="shared" si="2" ref="I17:I23">F17+G17+H17</f>
        <v>67359</v>
      </c>
      <c r="J17" s="18">
        <v>22100</v>
      </c>
      <c r="K17" s="18">
        <v>22100</v>
      </c>
      <c r="L17" s="18">
        <v>22100</v>
      </c>
      <c r="M17" s="28">
        <f aca="true" t="shared" si="3" ref="M17:M23">J17+K17+L17</f>
        <v>66300</v>
      </c>
      <c r="N17" s="18">
        <v>22100</v>
      </c>
      <c r="O17" s="18">
        <v>1169</v>
      </c>
      <c r="P17" s="18">
        <v>1169</v>
      </c>
      <c r="Q17" s="6">
        <f aca="true" t="shared" si="4" ref="Q17:Q23">N17+O17+P17</f>
        <v>24438</v>
      </c>
      <c r="R17" s="6">
        <f aca="true" t="shared" si="5" ref="R17:R23">E17+I17+M17+Q17</f>
        <v>209857.31</v>
      </c>
    </row>
    <row r="18" spans="1:18" ht="25.5" customHeight="1">
      <c r="A18" s="15" t="s">
        <v>36</v>
      </c>
      <c r="B18" s="16">
        <v>0</v>
      </c>
      <c r="C18" s="16">
        <v>0</v>
      </c>
      <c r="D18" s="16">
        <v>0</v>
      </c>
      <c r="E18" s="28">
        <f t="shared" si="1"/>
        <v>0</v>
      </c>
      <c r="F18" s="18">
        <v>0</v>
      </c>
      <c r="G18" s="18">
        <v>7383</v>
      </c>
      <c r="H18" s="18">
        <v>7383</v>
      </c>
      <c r="I18" s="28">
        <f t="shared" si="2"/>
        <v>14766</v>
      </c>
      <c r="J18" s="18">
        <v>6523</v>
      </c>
      <c r="K18" s="18">
        <v>6523</v>
      </c>
      <c r="L18" s="18">
        <v>6523</v>
      </c>
      <c r="M18" s="28">
        <f t="shared" si="3"/>
        <v>19569</v>
      </c>
      <c r="N18" s="18">
        <v>6523</v>
      </c>
      <c r="O18" s="18">
        <v>344</v>
      </c>
      <c r="P18" s="18">
        <v>345</v>
      </c>
      <c r="Q18" s="6">
        <f t="shared" si="4"/>
        <v>7212</v>
      </c>
      <c r="R18" s="6">
        <f t="shared" si="5"/>
        <v>41547</v>
      </c>
    </row>
    <row r="19" spans="1:18" ht="42.75" customHeight="1">
      <c r="A19" s="15" t="s">
        <v>13</v>
      </c>
      <c r="B19" s="16">
        <v>19942.64</v>
      </c>
      <c r="C19" s="16">
        <v>16619.23</v>
      </c>
      <c r="D19" s="16">
        <v>11634.28</v>
      </c>
      <c r="E19" s="28">
        <f t="shared" si="1"/>
        <v>48196.149999999994</v>
      </c>
      <c r="F19" s="18">
        <v>16573</v>
      </c>
      <c r="G19" s="18">
        <v>26783</v>
      </c>
      <c r="H19" s="18">
        <v>26783</v>
      </c>
      <c r="I19" s="28">
        <f t="shared" si="2"/>
        <v>70139</v>
      </c>
      <c r="J19" s="18">
        <v>23660</v>
      </c>
      <c r="K19" s="18">
        <v>23660</v>
      </c>
      <c r="L19" s="18">
        <v>23660</v>
      </c>
      <c r="M19" s="28">
        <f t="shared" si="3"/>
        <v>70980</v>
      </c>
      <c r="N19" s="18">
        <v>23660</v>
      </c>
      <c r="O19" s="18">
        <v>1250</v>
      </c>
      <c r="P19" s="18">
        <v>1251</v>
      </c>
      <c r="Q19" s="6">
        <f t="shared" si="4"/>
        <v>26161</v>
      </c>
      <c r="R19" s="6">
        <f t="shared" si="5"/>
        <v>215476.15</v>
      </c>
    </row>
    <row r="20" spans="1:18" ht="25.5" customHeight="1">
      <c r="A20" s="15" t="s">
        <v>14</v>
      </c>
      <c r="B20" s="16">
        <v>15309.06</v>
      </c>
      <c r="C20" s="16">
        <v>15140.08</v>
      </c>
      <c r="D20" s="16">
        <v>15272.8</v>
      </c>
      <c r="E20" s="28">
        <f t="shared" si="1"/>
        <v>45721.94</v>
      </c>
      <c r="F20" s="18">
        <v>15323</v>
      </c>
      <c r="G20" s="18">
        <v>18842</v>
      </c>
      <c r="H20" s="18">
        <v>18842</v>
      </c>
      <c r="I20" s="28">
        <f t="shared" si="2"/>
        <v>53007</v>
      </c>
      <c r="J20" s="18">
        <v>16645</v>
      </c>
      <c r="K20" s="18">
        <v>16645</v>
      </c>
      <c r="L20" s="18">
        <v>16645</v>
      </c>
      <c r="M20" s="28">
        <f t="shared" si="3"/>
        <v>49935</v>
      </c>
      <c r="N20" s="18">
        <v>16645</v>
      </c>
      <c r="O20" s="18">
        <v>879</v>
      </c>
      <c r="P20" s="18">
        <v>880</v>
      </c>
      <c r="Q20" s="6">
        <f t="shared" si="4"/>
        <v>18404</v>
      </c>
      <c r="R20" s="6">
        <f t="shared" si="5"/>
        <v>167067.94</v>
      </c>
    </row>
    <row r="21" spans="1:18" ht="25.5" customHeight="1">
      <c r="A21" s="15" t="s">
        <v>15</v>
      </c>
      <c r="B21" s="24">
        <v>7432.82</v>
      </c>
      <c r="C21" s="24">
        <v>7589.79</v>
      </c>
      <c r="D21" s="24">
        <v>7402.06</v>
      </c>
      <c r="E21" s="28">
        <f t="shared" si="1"/>
        <v>22424.670000000002</v>
      </c>
      <c r="F21" s="24">
        <v>7397</v>
      </c>
      <c r="G21" s="24">
        <v>10221</v>
      </c>
      <c r="H21" s="24">
        <v>10221</v>
      </c>
      <c r="I21" s="28">
        <f t="shared" si="2"/>
        <v>27839</v>
      </c>
      <c r="J21" s="24">
        <v>8643</v>
      </c>
      <c r="K21" s="24">
        <v>8643</v>
      </c>
      <c r="L21" s="24">
        <v>8643</v>
      </c>
      <c r="M21" s="28">
        <f t="shared" si="3"/>
        <v>25929</v>
      </c>
      <c r="N21" s="24">
        <v>8643</v>
      </c>
      <c r="O21" s="24">
        <v>456</v>
      </c>
      <c r="P21" s="24">
        <v>457</v>
      </c>
      <c r="Q21" s="6">
        <f t="shared" si="4"/>
        <v>9556</v>
      </c>
      <c r="R21" s="6">
        <f t="shared" si="5"/>
        <v>85748.67</v>
      </c>
    </row>
    <row r="22" spans="1:18" ht="25.5" customHeight="1">
      <c r="A22" s="15" t="s">
        <v>16</v>
      </c>
      <c r="B22" s="24">
        <v>6718.58</v>
      </c>
      <c r="C22" s="24">
        <v>6665.34</v>
      </c>
      <c r="D22" s="24">
        <v>7343.88</v>
      </c>
      <c r="E22" s="28">
        <f t="shared" si="1"/>
        <v>20727.8</v>
      </c>
      <c r="F22" s="24">
        <v>6725</v>
      </c>
      <c r="G22" s="24">
        <v>8459</v>
      </c>
      <c r="H22" s="24">
        <v>8459</v>
      </c>
      <c r="I22" s="28">
        <f t="shared" si="2"/>
        <v>23643</v>
      </c>
      <c r="J22" s="24">
        <v>7151</v>
      </c>
      <c r="K22" s="24">
        <v>7151</v>
      </c>
      <c r="L22" s="24">
        <v>7150</v>
      </c>
      <c r="M22" s="28">
        <f t="shared" si="3"/>
        <v>21452</v>
      </c>
      <c r="N22" s="24">
        <v>7150</v>
      </c>
      <c r="O22" s="24">
        <v>378</v>
      </c>
      <c r="P22" s="24">
        <v>379</v>
      </c>
      <c r="Q22" s="6">
        <f t="shared" si="4"/>
        <v>7907</v>
      </c>
      <c r="R22" s="6">
        <f t="shared" si="5"/>
        <v>73729.8</v>
      </c>
    </row>
    <row r="23" spans="1:18" ht="25.5" customHeight="1">
      <c r="A23" s="15" t="s">
        <v>37</v>
      </c>
      <c r="B23" s="24">
        <v>0</v>
      </c>
      <c r="C23" s="24">
        <v>0</v>
      </c>
      <c r="D23" s="24">
        <v>0</v>
      </c>
      <c r="E23" s="28">
        <f t="shared" si="1"/>
        <v>0</v>
      </c>
      <c r="F23" s="24">
        <v>0</v>
      </c>
      <c r="G23" s="24">
        <v>7644</v>
      </c>
      <c r="H23" s="24">
        <v>7644</v>
      </c>
      <c r="I23" s="28">
        <f t="shared" si="2"/>
        <v>15288</v>
      </c>
      <c r="J23" s="24">
        <v>6463</v>
      </c>
      <c r="K23" s="24">
        <v>6463</v>
      </c>
      <c r="L23" s="24">
        <v>6463</v>
      </c>
      <c r="M23" s="28">
        <f t="shared" si="3"/>
        <v>19389</v>
      </c>
      <c r="N23" s="24">
        <v>6463</v>
      </c>
      <c r="O23" s="24">
        <v>341</v>
      </c>
      <c r="P23" s="24">
        <v>342</v>
      </c>
      <c r="Q23" s="6">
        <f t="shared" si="4"/>
        <v>7146</v>
      </c>
      <c r="R23" s="6">
        <f t="shared" si="5"/>
        <v>41823</v>
      </c>
    </row>
    <row r="24" spans="1:18" ht="18">
      <c r="A24" s="19" t="s">
        <v>17</v>
      </c>
      <c r="B24" s="16">
        <f aca="true" t="shared" si="6" ref="B24:R24">SUM(B16:B23)</f>
        <v>85877.37999999999</v>
      </c>
      <c r="C24" s="16">
        <f t="shared" si="6"/>
        <v>82421.59999999999</v>
      </c>
      <c r="D24" s="16">
        <f t="shared" si="6"/>
        <v>78181.48</v>
      </c>
      <c r="E24" s="28">
        <f t="shared" si="6"/>
        <v>246480.46</v>
      </c>
      <c r="F24" s="18">
        <f t="shared" si="6"/>
        <v>82564</v>
      </c>
      <c r="G24" s="18">
        <f t="shared" si="6"/>
        <v>131595</v>
      </c>
      <c r="H24" s="18">
        <f t="shared" si="6"/>
        <v>131595</v>
      </c>
      <c r="I24" s="28">
        <f t="shared" si="6"/>
        <v>345754</v>
      </c>
      <c r="J24" s="18">
        <f t="shared" si="6"/>
        <v>115252</v>
      </c>
      <c r="K24" s="18">
        <f t="shared" si="6"/>
        <v>115252</v>
      </c>
      <c r="L24" s="18">
        <f t="shared" si="6"/>
        <v>115251</v>
      </c>
      <c r="M24" s="28">
        <f t="shared" si="6"/>
        <v>345755</v>
      </c>
      <c r="N24" s="18">
        <f t="shared" si="6"/>
        <v>115251</v>
      </c>
      <c r="O24" s="18">
        <f t="shared" si="6"/>
        <v>6089</v>
      </c>
      <c r="P24" s="18">
        <f t="shared" si="6"/>
        <v>6095</v>
      </c>
      <c r="Q24" s="6">
        <f t="shared" si="6"/>
        <v>127435</v>
      </c>
      <c r="R24" s="6">
        <f t="shared" si="6"/>
        <v>1065424.46</v>
      </c>
    </row>
    <row r="25" spans="1:16" ht="18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8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 t="s">
        <v>38</v>
      </c>
    </row>
    <row r="27" spans="1:16" ht="18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29.25" customHeight="1">
      <c r="A28" s="45" t="s">
        <v>22</v>
      </c>
      <c r="B28" s="46"/>
      <c r="C28" s="46"/>
      <c r="D28" s="46"/>
      <c r="E28" s="47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8" ht="75" customHeight="1">
      <c r="A29" s="13" t="s">
        <v>1</v>
      </c>
      <c r="B29" s="13" t="s">
        <v>2</v>
      </c>
      <c r="C29" s="13" t="s">
        <v>3</v>
      </c>
      <c r="D29" s="14" t="s">
        <v>4</v>
      </c>
      <c r="E29" s="27" t="s">
        <v>5</v>
      </c>
      <c r="F29" s="14" t="s">
        <v>23</v>
      </c>
      <c r="G29" s="14" t="s">
        <v>24</v>
      </c>
      <c r="H29" s="14" t="s">
        <v>25</v>
      </c>
      <c r="I29" s="27" t="s">
        <v>26</v>
      </c>
      <c r="J29" s="14" t="s">
        <v>27</v>
      </c>
      <c r="K29" s="14" t="s">
        <v>28</v>
      </c>
      <c r="L29" s="14" t="s">
        <v>29</v>
      </c>
      <c r="M29" s="27" t="s">
        <v>30</v>
      </c>
      <c r="N29" s="14" t="s">
        <v>31</v>
      </c>
      <c r="O29" s="14" t="s">
        <v>32</v>
      </c>
      <c r="P29" s="14" t="s">
        <v>33</v>
      </c>
      <c r="Q29" s="27" t="s">
        <v>34</v>
      </c>
      <c r="R29" s="27" t="s">
        <v>35</v>
      </c>
    </row>
    <row r="30" spans="1:18" ht="46.5" customHeight="1">
      <c r="A30" s="25" t="s">
        <v>13</v>
      </c>
      <c r="B30" s="18">
        <v>5001.01</v>
      </c>
      <c r="C30" s="18">
        <v>5220.76</v>
      </c>
      <c r="D30" s="18">
        <v>5190.1</v>
      </c>
      <c r="E30" s="28">
        <f>SUM(B30:D30)</f>
        <v>15411.87</v>
      </c>
      <c r="F30" s="16">
        <v>5225</v>
      </c>
      <c r="G30" s="16">
        <v>5406</v>
      </c>
      <c r="H30" s="16">
        <v>5406</v>
      </c>
      <c r="I30" s="28">
        <f>F30+G30+H30</f>
        <v>16037</v>
      </c>
      <c r="J30" s="16">
        <v>5346</v>
      </c>
      <c r="K30" s="16">
        <v>5346</v>
      </c>
      <c r="L30" s="16">
        <v>5346</v>
      </c>
      <c r="M30" s="28">
        <f>J30+K30+L30</f>
        <v>16038</v>
      </c>
      <c r="N30" s="16">
        <v>5346</v>
      </c>
      <c r="O30" s="16">
        <v>282</v>
      </c>
      <c r="P30" s="16">
        <v>282</v>
      </c>
      <c r="Q30" s="28">
        <f>N30+O30+P30</f>
        <v>5910</v>
      </c>
      <c r="R30" s="28">
        <f>E30+I30+M30+Q30</f>
        <v>53396.87</v>
      </c>
    </row>
    <row r="31" spans="1:19" s="1" customFormat="1" ht="39" customHeight="1">
      <c r="A31" s="26" t="s">
        <v>18</v>
      </c>
      <c r="B31" s="18">
        <f aca="true" t="shared" si="7" ref="B31:R31">B30</f>
        <v>5001.01</v>
      </c>
      <c r="C31" s="18">
        <f t="shared" si="7"/>
        <v>5220.76</v>
      </c>
      <c r="D31" s="18">
        <f t="shared" si="7"/>
        <v>5190.1</v>
      </c>
      <c r="E31" s="28">
        <f t="shared" si="7"/>
        <v>15411.87</v>
      </c>
      <c r="F31" s="18">
        <f t="shared" si="7"/>
        <v>5225</v>
      </c>
      <c r="G31" s="18">
        <f t="shared" si="7"/>
        <v>5406</v>
      </c>
      <c r="H31" s="18">
        <f t="shared" si="7"/>
        <v>5406</v>
      </c>
      <c r="I31" s="28">
        <f t="shared" si="7"/>
        <v>16037</v>
      </c>
      <c r="J31" s="18">
        <f t="shared" si="7"/>
        <v>5346</v>
      </c>
      <c r="K31" s="18">
        <f t="shared" si="7"/>
        <v>5346</v>
      </c>
      <c r="L31" s="18">
        <f t="shared" si="7"/>
        <v>5346</v>
      </c>
      <c r="M31" s="28">
        <f t="shared" si="7"/>
        <v>16038</v>
      </c>
      <c r="N31" s="18">
        <f t="shared" si="7"/>
        <v>5346</v>
      </c>
      <c r="O31" s="18">
        <f t="shared" si="7"/>
        <v>282</v>
      </c>
      <c r="P31" s="18">
        <f t="shared" si="7"/>
        <v>282</v>
      </c>
      <c r="Q31" s="28">
        <f t="shared" si="7"/>
        <v>5910</v>
      </c>
      <c r="R31" s="28">
        <f t="shared" si="7"/>
        <v>53396.87</v>
      </c>
      <c r="S31" s="9"/>
    </row>
    <row r="32" ht="18">
      <c r="T32" s="4"/>
    </row>
    <row r="33" spans="2:20" ht="18">
      <c r="B33" s="12"/>
      <c r="C33" s="12"/>
      <c r="D33" s="12"/>
      <c r="E33" s="29"/>
      <c r="F33" s="9"/>
      <c r="G33" s="9"/>
      <c r="H33" s="9"/>
      <c r="I33" s="29"/>
      <c r="J33" s="9"/>
      <c r="K33" s="9"/>
      <c r="L33" s="9"/>
      <c r="M33" s="29"/>
      <c r="N33" s="9"/>
      <c r="O33" s="9"/>
      <c r="P33" s="9"/>
      <c r="Q33" s="29"/>
      <c r="R33" s="9"/>
      <c r="S33" s="9"/>
      <c r="T33" s="8"/>
    </row>
    <row r="34" spans="5:20" ht="18">
      <c r="E34" s="10"/>
      <c r="T34" s="8"/>
    </row>
    <row r="35" ht="18">
      <c r="E35" s="10"/>
    </row>
    <row r="36" ht="18">
      <c r="E36" s="11"/>
    </row>
  </sheetData>
  <printOptions/>
  <pageMargins left="0.75" right="0.75" top="0.32" bottom="0.21" header="0.3" footer="0.2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29" sqref="A29"/>
    </sheetView>
  </sheetViews>
  <sheetFormatPr defaultColWidth="9.140625" defaultRowHeight="12.75"/>
  <cols>
    <col min="1" max="1" width="26.00390625" style="0" customWidth="1"/>
    <col min="2" max="2" width="10.140625" style="0" hidden="1" customWidth="1"/>
    <col min="3" max="3" width="10.7109375" style="0" hidden="1" customWidth="1"/>
    <col min="4" max="4" width="11.57421875" style="0" hidden="1" customWidth="1"/>
    <col min="5" max="5" width="11.00390625" style="0" hidden="1" customWidth="1"/>
    <col min="6" max="6" width="10.8515625" style="0" hidden="1" customWidth="1"/>
    <col min="7" max="7" width="10.140625" style="0" hidden="1" customWidth="1"/>
    <col min="8" max="9" width="10.421875" style="0" hidden="1" customWidth="1"/>
    <col min="10" max="11" width="0" style="0" hidden="1" customWidth="1"/>
    <col min="12" max="12" width="10.00390625" style="0" hidden="1" customWidth="1"/>
    <col min="13" max="15" width="12.7109375" style="0" customWidth="1"/>
  </cols>
  <sheetData>
    <row r="1" ht="12.75">
      <c r="A1" s="40" t="s">
        <v>0</v>
      </c>
    </row>
    <row r="5" spans="1:16" ht="12.75">
      <c r="A5" s="48" t="s">
        <v>41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2.7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12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1" spans="1:15" ht="60">
      <c r="A11" s="30" t="s">
        <v>1</v>
      </c>
      <c r="B11" s="14" t="s">
        <v>24</v>
      </c>
      <c r="C11" s="14" t="s">
        <v>25</v>
      </c>
      <c r="D11" s="13" t="s">
        <v>26</v>
      </c>
      <c r="E11" s="14" t="s">
        <v>27</v>
      </c>
      <c r="F11" s="14" t="s">
        <v>28</v>
      </c>
      <c r="G11" s="14" t="s">
        <v>29</v>
      </c>
      <c r="H11" s="13" t="s">
        <v>30</v>
      </c>
      <c r="I11" s="14" t="s">
        <v>31</v>
      </c>
      <c r="J11" s="14" t="s">
        <v>32</v>
      </c>
      <c r="K11" s="14" t="s">
        <v>33</v>
      </c>
      <c r="L11" s="13" t="s">
        <v>34</v>
      </c>
      <c r="M11" s="13" t="s">
        <v>35</v>
      </c>
      <c r="N11" s="13" t="s">
        <v>39</v>
      </c>
      <c r="O11" s="13" t="s">
        <v>40</v>
      </c>
    </row>
    <row r="12" spans="1:15" ht="12.75">
      <c r="A12" s="38" t="s">
        <v>6</v>
      </c>
      <c r="B12" s="16">
        <v>21562</v>
      </c>
      <c r="C12" s="16">
        <v>21562</v>
      </c>
      <c r="D12" s="16">
        <f>SUM(B12:C12)</f>
        <v>43124</v>
      </c>
      <c r="E12" s="16">
        <v>19525</v>
      </c>
      <c r="F12" s="16">
        <v>19525</v>
      </c>
      <c r="G12" s="16">
        <v>19525</v>
      </c>
      <c r="H12" s="16">
        <f>E12+F12+G12</f>
        <v>58575</v>
      </c>
      <c r="I12" s="16">
        <v>19525</v>
      </c>
      <c r="J12" s="16">
        <v>1032</v>
      </c>
      <c r="K12" s="16">
        <v>1032</v>
      </c>
      <c r="L12" s="16">
        <f>I12+J12+K12</f>
        <v>21589</v>
      </c>
      <c r="M12" s="16">
        <f>D12+H12+L12</f>
        <v>123288</v>
      </c>
      <c r="N12" s="32">
        <f>ROUND(M12*12%,0)</f>
        <v>14795</v>
      </c>
      <c r="O12" s="33">
        <f>ROUND(N12/8,0)</f>
        <v>1849</v>
      </c>
    </row>
    <row r="13" spans="1:15" ht="24">
      <c r="A13" s="38" t="s">
        <v>7</v>
      </c>
      <c r="B13" s="18">
        <v>51704</v>
      </c>
      <c r="C13" s="18">
        <v>51704</v>
      </c>
      <c r="D13" s="16">
        <f>SUM(B13:C13)</f>
        <v>103408</v>
      </c>
      <c r="E13" s="16">
        <v>46819</v>
      </c>
      <c r="F13" s="16">
        <v>46819</v>
      </c>
      <c r="G13" s="16">
        <v>46818</v>
      </c>
      <c r="H13" s="16">
        <f>E13+F13+G13</f>
        <v>140456</v>
      </c>
      <c r="I13" s="16">
        <v>46818</v>
      </c>
      <c r="J13" s="16">
        <v>2475</v>
      </c>
      <c r="K13" s="16">
        <v>2475</v>
      </c>
      <c r="L13" s="16">
        <f>I13+J13+K13</f>
        <v>51768</v>
      </c>
      <c r="M13" s="16">
        <f>D13+H13+L13</f>
        <v>295632</v>
      </c>
      <c r="N13" s="32">
        <f>ROUND(M13*12%,0)</f>
        <v>35476</v>
      </c>
      <c r="O13" s="33">
        <f>ROUND(N13/8,0)</f>
        <v>4435</v>
      </c>
    </row>
    <row r="14" spans="1:15" ht="12.75">
      <c r="A14" s="38" t="s">
        <v>8</v>
      </c>
      <c r="B14" s="18">
        <v>32989</v>
      </c>
      <c r="C14" s="18">
        <v>32989</v>
      </c>
      <c r="D14" s="16">
        <f>SUM(B14:C14)</f>
        <v>65978</v>
      </c>
      <c r="E14" s="16">
        <v>29872</v>
      </c>
      <c r="F14" s="16">
        <v>29872</v>
      </c>
      <c r="G14" s="16">
        <v>29871</v>
      </c>
      <c r="H14" s="16">
        <f>E14+F14+G14</f>
        <v>89615</v>
      </c>
      <c r="I14" s="16">
        <v>29871</v>
      </c>
      <c r="J14" s="16">
        <v>1579</v>
      </c>
      <c r="K14" s="16">
        <v>1580</v>
      </c>
      <c r="L14" s="16">
        <f>I14+J14+K14</f>
        <v>33030</v>
      </c>
      <c r="M14" s="16">
        <f>D14+H14+L14</f>
        <v>188623</v>
      </c>
      <c r="N14" s="32">
        <f>ROUND(M14*12%,0)</f>
        <v>22635</v>
      </c>
      <c r="O14" s="33">
        <f>ROUND(N14/8,0)</f>
        <v>2829</v>
      </c>
    </row>
    <row r="15" spans="1:15" ht="24">
      <c r="A15" s="38" t="s">
        <v>9</v>
      </c>
      <c r="B15" s="18">
        <v>18244</v>
      </c>
      <c r="C15" s="18">
        <v>18244</v>
      </c>
      <c r="D15" s="16">
        <f>SUM(B15:C15)</f>
        <v>36488</v>
      </c>
      <c r="E15" s="16">
        <v>16520</v>
      </c>
      <c r="F15" s="16">
        <v>16520</v>
      </c>
      <c r="G15" s="16">
        <v>16520</v>
      </c>
      <c r="H15" s="16">
        <f>E15+F15+G15</f>
        <v>49560</v>
      </c>
      <c r="I15" s="16">
        <v>16520</v>
      </c>
      <c r="J15" s="16">
        <v>873</v>
      </c>
      <c r="K15" s="16">
        <v>873</v>
      </c>
      <c r="L15" s="16">
        <f>I15+J15+K15</f>
        <v>18266</v>
      </c>
      <c r="M15" s="16">
        <f>D15+H15+L15</f>
        <v>104314</v>
      </c>
      <c r="N15" s="32">
        <f>ROUND(M15*12%,0)</f>
        <v>12518</v>
      </c>
      <c r="O15" s="33">
        <f>ROUND(N15/8,0)</f>
        <v>1565</v>
      </c>
    </row>
    <row r="16" spans="1:15" ht="12.75">
      <c r="A16" s="34" t="s">
        <v>10</v>
      </c>
      <c r="B16" s="35">
        <f aca="true" t="shared" si="0" ref="B16:K16">SUM(B12:B15)</f>
        <v>124499</v>
      </c>
      <c r="C16" s="35">
        <f t="shared" si="0"/>
        <v>124499</v>
      </c>
      <c r="D16" s="31">
        <f>SUM(B16:C16)</f>
        <v>248998</v>
      </c>
      <c r="E16" s="31">
        <f t="shared" si="0"/>
        <v>112736</v>
      </c>
      <c r="F16" s="31">
        <f t="shared" si="0"/>
        <v>112736</v>
      </c>
      <c r="G16" s="31">
        <f t="shared" si="0"/>
        <v>112734</v>
      </c>
      <c r="H16" s="31">
        <f t="shared" si="0"/>
        <v>338206</v>
      </c>
      <c r="I16" s="31">
        <f t="shared" si="0"/>
        <v>112734</v>
      </c>
      <c r="J16" s="31">
        <f t="shared" si="0"/>
        <v>5959</v>
      </c>
      <c r="K16" s="31">
        <f t="shared" si="0"/>
        <v>5960</v>
      </c>
      <c r="L16" s="31">
        <f>I16+J16+K16</f>
        <v>124653</v>
      </c>
      <c r="M16" s="31">
        <f>D16+H16+L16</f>
        <v>711857</v>
      </c>
      <c r="N16" s="36">
        <f>SUM(N12:N15)</f>
        <v>85424</v>
      </c>
      <c r="O16" s="37">
        <f>ROUND(N16/8,0)</f>
        <v>10678</v>
      </c>
    </row>
  </sheetData>
  <mergeCells count="1">
    <mergeCell ref="A5:P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DirContr</dc:creator>
  <cp:keywords/>
  <dc:description/>
  <cp:lastModifiedBy>DirContr</cp:lastModifiedBy>
  <cp:lastPrinted>2015-04-30T08:38:20Z</cp:lastPrinted>
  <dcterms:created xsi:type="dcterms:W3CDTF">2015-04-29T06:33:41Z</dcterms:created>
  <dcterms:modified xsi:type="dcterms:W3CDTF">2015-05-04T09:20:26Z</dcterms:modified>
  <cp:category/>
  <cp:version/>
  <cp:contentType/>
  <cp:contentStatus/>
</cp:coreProperties>
</file>